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Dotxoft\Task 11-2021\Budget Proposal\"/>
    </mc:Choice>
  </mc:AlternateContent>
  <xr:revisionPtr revIDLastSave="0" documentId="13_ncr:1_{C5BE3C1C-4F3F-4AE0-9628-EBE00259A6F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Sheet1!$A$1:$L$87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0" i="1" l="1"/>
  <c r="C48" i="1"/>
  <c r="E31" i="1"/>
  <c r="D31" i="1"/>
  <c r="C32" i="1"/>
  <c r="C31" i="1"/>
  <c r="C29" i="1"/>
  <c r="F19" i="1" l="1"/>
  <c r="F18" i="1"/>
  <c r="C40" i="1" l="1"/>
  <c r="D83" i="1" l="1"/>
  <c r="C80" i="1"/>
  <c r="C81" i="1" s="1"/>
  <c r="C82" i="1" s="1"/>
  <c r="C83" i="1" s="1"/>
  <c r="C84" i="1" s="1"/>
  <c r="B64" i="1"/>
  <c r="C33" i="1"/>
  <c r="C34" i="1" s="1"/>
  <c r="F11" i="1"/>
  <c r="D60" i="1"/>
  <c r="E60" i="1"/>
  <c r="D51" i="1"/>
  <c r="E51" i="1"/>
  <c r="C51" i="1"/>
  <c r="D48" i="1"/>
  <c r="E48" i="1"/>
  <c r="D40" i="1"/>
  <c r="E40" i="1"/>
  <c r="E30" i="1"/>
  <c r="E29" i="1"/>
  <c r="D30" i="1"/>
  <c r="D29" i="1"/>
  <c r="E33" i="1"/>
  <c r="E32" i="1"/>
  <c r="D33" i="1"/>
  <c r="D32" i="1"/>
  <c r="D34" i="1" s="1"/>
  <c r="C30" i="1"/>
  <c r="F30" i="1" s="1"/>
  <c r="F10" i="1"/>
  <c r="F13" i="1"/>
  <c r="F14" i="1"/>
  <c r="F15" i="1"/>
  <c r="F17" i="1"/>
  <c r="F20" i="1"/>
  <c r="F21" i="1"/>
  <c r="F24" i="1"/>
  <c r="F9" i="1"/>
  <c r="D25" i="1"/>
  <c r="E25" i="1"/>
  <c r="C25" i="1"/>
  <c r="F23" i="1"/>
  <c r="E34" i="1" l="1"/>
  <c r="F33" i="1"/>
  <c r="F48" i="1"/>
  <c r="F51" i="1"/>
  <c r="E35" i="1"/>
  <c r="E62" i="1" s="1"/>
  <c r="E63" i="1" s="1"/>
  <c r="E64" i="1" s="1"/>
  <c r="E65" i="1" s="1"/>
  <c r="F32" i="1"/>
  <c r="F25" i="1"/>
  <c r="D35" i="1"/>
  <c r="D62" i="1" s="1"/>
  <c r="D63" i="1" s="1"/>
  <c r="D64" i="1" s="1"/>
  <c r="D65" i="1" s="1"/>
  <c r="F40" i="1"/>
  <c r="F60" i="1"/>
  <c r="C35" i="1"/>
  <c r="F29" i="1"/>
  <c r="F34" i="1" l="1"/>
  <c r="F35" i="1"/>
  <c r="C62" i="1"/>
  <c r="C63" i="1" l="1"/>
  <c r="C64" i="1" s="1"/>
  <c r="F62" i="1"/>
  <c r="C65" i="1" l="1"/>
  <c r="F65" i="1" s="1"/>
  <c r="F64" i="1"/>
</calcChain>
</file>

<file path=xl/sharedStrings.xml><?xml version="1.0" encoding="utf-8"?>
<sst xmlns="http://schemas.openxmlformats.org/spreadsheetml/2006/main" count="82" uniqueCount="69">
  <si>
    <t>Total</t>
  </si>
  <si>
    <t>Co-PI</t>
  </si>
  <si>
    <t>Other</t>
  </si>
  <si>
    <t>Post Doc</t>
  </si>
  <si>
    <t>Undergraduate</t>
  </si>
  <si>
    <t>Subtotal Personnel</t>
  </si>
  <si>
    <t>Summer/Overload</t>
  </si>
  <si>
    <t>Mandatory</t>
  </si>
  <si>
    <t>Subtotal Fringe</t>
  </si>
  <si>
    <t>Total Personnel and Fringe</t>
  </si>
  <si>
    <t>Travel</t>
  </si>
  <si>
    <t>Domestic</t>
  </si>
  <si>
    <t>Foreign</t>
  </si>
  <si>
    <t>Total Travel</t>
  </si>
  <si>
    <t>Participant Costs</t>
  </si>
  <si>
    <t>Stipend</t>
  </si>
  <si>
    <t>Subsistence</t>
  </si>
  <si>
    <t>Total Participant Costs*</t>
  </si>
  <si>
    <t>Equipment (unit purchase of $5K or more)</t>
  </si>
  <si>
    <t>Total Equipment*</t>
  </si>
  <si>
    <t>Other Direct Costs</t>
  </si>
  <si>
    <t>Materials and Supplies</t>
  </si>
  <si>
    <t>Printing and Duplication</t>
  </si>
  <si>
    <t>Consulting Services</t>
  </si>
  <si>
    <t>Tuition</t>
  </si>
  <si>
    <t>Total Other Direct Costs</t>
  </si>
  <si>
    <t>Total Direct Costs</t>
  </si>
  <si>
    <t>*Modified Total Direct Costs</t>
  </si>
  <si>
    <t>Facilities and Adminstrative Cost: On Campus</t>
  </si>
  <si>
    <t>Total Funding Requested</t>
  </si>
  <si>
    <t>On Campus Research</t>
  </si>
  <si>
    <t>On Campus Training/Instruction</t>
  </si>
  <si>
    <t>On Campus Other (not research or training)</t>
  </si>
  <si>
    <t>Off Campus</t>
  </si>
  <si>
    <t>AY:(max hrs:20hrs:34wks) @ $/hr</t>
  </si>
  <si>
    <t>SU:(max hrs:40hrs:12wks) @ $/hr</t>
  </si>
  <si>
    <t xml:space="preserve">Principal Investigator: </t>
  </si>
  <si>
    <t>PI</t>
  </si>
  <si>
    <t>Facilities and Administrative Cost Rates:</t>
  </si>
  <si>
    <t xml:space="preserve">Project Period: </t>
  </si>
  <si>
    <t>Minimum Wage Rate Chart</t>
  </si>
  <si>
    <t>Current</t>
  </si>
  <si>
    <t>CA</t>
  </si>
  <si>
    <t>SJ*</t>
  </si>
  <si>
    <t>**3.5%</t>
  </si>
  <si>
    <t>subject to change double check with HR posting*</t>
  </si>
  <si>
    <t>** once minimum wage reaches $15 wages can then be increased each year up to 3.5% (rounded)</t>
  </si>
  <si>
    <t>Faculty Salaries and escalations provided by the CSU</t>
  </si>
  <si>
    <t>Fringe Benefits are based on the Federal Rate Agreement and escalted by 1 % each year</t>
  </si>
  <si>
    <t>(5% increase per CofSJ ORD 29829)</t>
  </si>
  <si>
    <t>Data Sensitive Equipment under $5K (reportable to CSU)</t>
  </si>
  <si>
    <t>Rate</t>
  </si>
  <si>
    <t>Budget Year</t>
  </si>
  <si>
    <t>Personnel and Fringe</t>
  </si>
  <si>
    <t>Release Time</t>
  </si>
  <si>
    <t>Summer</t>
  </si>
  <si>
    <t>Overload</t>
  </si>
  <si>
    <t>Other Personnel</t>
  </si>
  <si>
    <t>Graduate Student</t>
  </si>
  <si>
    <t>Project Coordinator</t>
  </si>
  <si>
    <t>Fringe Benefits (1% escalation for future years)</t>
  </si>
  <si>
    <t xml:space="preserve">Regular </t>
  </si>
  <si>
    <t>Project Title:</t>
  </si>
  <si>
    <t>Subaward* (F&amp;A charged on first $25K of subaward only)</t>
  </si>
  <si>
    <t>All budget categories are subject to 3% escalation for COLA</t>
  </si>
  <si>
    <t>Rate Increase</t>
  </si>
  <si>
    <t>SJSU Research Foundation 
References</t>
  </si>
  <si>
    <t>Release time</t>
  </si>
  <si>
    <t>SJSU Research Foundation
Proposal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</si>
</sst>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Lato"/>
      <family val="2"/>
    </font>
    <font>
      <sz val="11"/>
      <color theme="1"/>
      <name val="Lato"/>
      <family val="2"/>
    </font>
    <font>
      <b/>
      <sz val="11"/>
      <color theme="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52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44" xfId="0" applyFont="1" applyFill="1" applyBorder="1"/>
    <xf numFmtId="0" fontId="3" fillId="2" borderId="48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0" borderId="45" xfId="0" applyFont="1" applyFill="1" applyBorder="1"/>
    <xf numFmtId="0" fontId="4" fillId="0" borderId="3" xfId="0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indent="1"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indent="2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3" fillId="0" borderId="5" xfId="0" applyFont="1" applyBorder="1" applyAlignment="1">
      <alignment horizontal="left" indent="3"/>
    </xf>
    <xf numFmtId="0" fontId="3" fillId="0" borderId="5" xfId="0" applyFont="1" applyBorder="1" applyAlignment="1">
      <alignment horizontal="left" wrapText="1" indent="3"/>
    </xf>
    <xf numFmtId="6" fontId="3" fillId="0" borderId="2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indent="3"/>
    </xf>
    <xf numFmtId="0" fontId="3" fillId="0" borderId="18" xfId="0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4" fillId="0" borderId="26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3" fillId="2" borderId="14" xfId="0" applyFont="1" applyFill="1" applyBorder="1"/>
    <xf numFmtId="0" fontId="3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indent="1"/>
    </xf>
    <xf numFmtId="10" fontId="3" fillId="0" borderId="11" xfId="0" applyNumberFormat="1" applyFont="1" applyBorder="1" applyAlignment="1">
      <alignment horizontal="center"/>
    </xf>
    <xf numFmtId="10" fontId="3" fillId="0" borderId="2" xfId="1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 indent="1"/>
    </xf>
    <xf numFmtId="10" fontId="3" fillId="0" borderId="2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indent="1"/>
    </xf>
    <xf numFmtId="10" fontId="3" fillId="0" borderId="18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4" xfId="0" applyFont="1" applyBorder="1"/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4" fillId="0" borderId="46" xfId="0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1" fontId="3" fillId="0" borderId="47" xfId="0" applyNumberFormat="1" applyFont="1" applyBorder="1" applyAlignment="1">
      <alignment horizontal="center"/>
    </xf>
    <xf numFmtId="0" fontId="3" fillId="2" borderId="22" xfId="0" applyFont="1" applyFill="1" applyBorder="1"/>
    <xf numFmtId="0" fontId="3" fillId="2" borderId="22" xfId="0" applyFont="1" applyFill="1" applyBorder="1" applyAlignment="1">
      <alignment horizontal="center"/>
    </xf>
    <xf numFmtId="1" fontId="3" fillId="2" borderId="22" xfId="0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right"/>
    </xf>
    <xf numFmtId="0" fontId="3" fillId="0" borderId="32" xfId="0" applyFont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3" fillId="0" borderId="33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0" fontId="3" fillId="0" borderId="33" xfId="0" applyNumberFormat="1" applyFont="1" applyBorder="1" applyAlignment="1">
      <alignment horizontal="center"/>
    </xf>
    <xf numFmtId="0" fontId="4" fillId="0" borderId="36" xfId="0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1" fontId="3" fillId="0" borderId="38" xfId="0" applyNumberFormat="1" applyFont="1" applyBorder="1" applyAlignment="1">
      <alignment horizontal="center"/>
    </xf>
    <xf numFmtId="0" fontId="4" fillId="2" borderId="0" xfId="0" applyFont="1" applyFill="1" applyBorder="1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4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 vertical="center"/>
    </xf>
    <xf numFmtId="1" fontId="3" fillId="3" borderId="15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 wrapText="1"/>
    </xf>
    <xf numFmtId="0" fontId="4" fillId="3" borderId="13" xfId="0" applyFont="1" applyFill="1" applyBorder="1"/>
    <xf numFmtId="0" fontId="3" fillId="3" borderId="14" xfId="0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vertical="center"/>
    </xf>
    <xf numFmtId="10" fontId="3" fillId="3" borderId="40" xfId="0" applyNumberFormat="1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vertical="center"/>
    </xf>
    <xf numFmtId="9" fontId="3" fillId="3" borderId="42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14" fontId="3" fillId="3" borderId="39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2" fontId="3" fillId="3" borderId="40" xfId="0" applyNumberFormat="1" applyFont="1" applyFill="1" applyBorder="1" applyAlignment="1">
      <alignment horizontal="center" vertical="center"/>
    </xf>
    <xf numFmtId="14" fontId="3" fillId="3" borderId="41" xfId="0" applyNumberFormat="1" applyFont="1" applyFill="1" applyBorder="1" applyAlignment="1">
      <alignment vertical="center"/>
    </xf>
    <xf numFmtId="10" fontId="3" fillId="3" borderId="4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7"/>
  <sheetViews>
    <sheetView showGridLines="0" tabSelected="1" zoomScaleNormal="100" workbookViewId="0">
      <selection activeCell="H6" sqref="H6"/>
    </sheetView>
  </sheetViews>
  <sheetFormatPr defaultRowHeight="14" x14ac:dyDescent="0.3"/>
  <cols>
    <col min="1" max="1" width="55.81640625" style="3" bestFit="1" customWidth="1"/>
    <col min="2" max="5" width="12.7265625" style="93" customWidth="1"/>
    <col min="6" max="6" width="5.453125" style="93" bestFit="1" customWidth="1"/>
    <col min="7" max="16384" width="8.7265625" style="3"/>
  </cols>
  <sheetData>
    <row r="1" spans="1:6" ht="40.5" customHeight="1" thickBot="1" x14ac:dyDescent="0.35">
      <c r="A1" s="1" t="s">
        <v>68</v>
      </c>
      <c r="B1" s="2"/>
      <c r="C1" s="2"/>
      <c r="D1" s="2"/>
      <c r="E1" s="2"/>
      <c r="F1" s="2"/>
    </row>
    <row r="2" spans="1:6" ht="20.25" customHeight="1" x14ac:dyDescent="0.3">
      <c r="A2" s="4" t="s">
        <v>62</v>
      </c>
      <c r="B2" s="5"/>
      <c r="C2" s="5"/>
      <c r="D2" s="5"/>
      <c r="E2" s="5"/>
      <c r="F2" s="6"/>
    </row>
    <row r="3" spans="1:6" ht="20.25" customHeight="1" x14ac:dyDescent="0.3">
      <c r="A3" s="7" t="s">
        <v>36</v>
      </c>
      <c r="B3" s="8"/>
      <c r="C3" s="8"/>
      <c r="D3" s="8"/>
      <c r="E3" s="8"/>
      <c r="F3" s="9"/>
    </row>
    <row r="4" spans="1:6" ht="24" customHeight="1" thickBot="1" x14ac:dyDescent="0.35">
      <c r="A4" s="10" t="s">
        <v>39</v>
      </c>
      <c r="B4" s="11"/>
      <c r="C4" s="11"/>
      <c r="D4" s="11"/>
      <c r="E4" s="11"/>
      <c r="F4" s="12"/>
    </row>
    <row r="5" spans="1:6" ht="6.75" customHeight="1" x14ac:dyDescent="0.3">
      <c r="A5" s="13"/>
      <c r="B5" s="14"/>
      <c r="C5" s="14"/>
      <c r="D5" s="14"/>
      <c r="E5" s="14"/>
      <c r="F5" s="15"/>
    </row>
    <row r="6" spans="1:6" ht="14.5" thickBot="1" x14ac:dyDescent="0.35">
      <c r="A6" s="16"/>
      <c r="B6" s="17" t="s">
        <v>51</v>
      </c>
      <c r="C6" s="18" t="s">
        <v>52</v>
      </c>
      <c r="D6" s="18" t="s">
        <v>52</v>
      </c>
      <c r="E6" s="18" t="s">
        <v>52</v>
      </c>
      <c r="F6" s="19" t="s">
        <v>0</v>
      </c>
    </row>
    <row r="7" spans="1:6" s="20" customFormat="1" ht="20.149999999999999" customHeight="1" thickBot="1" x14ac:dyDescent="0.4">
      <c r="A7" s="99" t="s">
        <v>53</v>
      </c>
      <c r="B7" s="100"/>
      <c r="C7" s="101"/>
      <c r="D7" s="101"/>
      <c r="E7" s="101"/>
      <c r="F7" s="102"/>
    </row>
    <row r="8" spans="1:6" x14ac:dyDescent="0.3">
      <c r="A8" s="21" t="s">
        <v>37</v>
      </c>
      <c r="B8" s="22"/>
      <c r="C8" s="23"/>
      <c r="D8" s="23"/>
      <c r="E8" s="23"/>
      <c r="F8" s="24"/>
    </row>
    <row r="9" spans="1:6" x14ac:dyDescent="0.3">
      <c r="A9" s="25" t="s">
        <v>54</v>
      </c>
      <c r="B9" s="26"/>
      <c r="C9" s="27"/>
      <c r="D9" s="27"/>
      <c r="E9" s="27"/>
      <c r="F9" s="28">
        <f>SUM(C9:E9)</f>
        <v>0</v>
      </c>
    </row>
    <row r="10" spans="1:6" x14ac:dyDescent="0.3">
      <c r="A10" s="25" t="s">
        <v>55</v>
      </c>
      <c r="B10" s="26"/>
      <c r="C10" s="27"/>
      <c r="D10" s="27"/>
      <c r="E10" s="27"/>
      <c r="F10" s="28">
        <f>SUM(C10:E10)</f>
        <v>0</v>
      </c>
    </row>
    <row r="11" spans="1:6" x14ac:dyDescent="0.3">
      <c r="A11" s="25" t="s">
        <v>56</v>
      </c>
      <c r="B11" s="26"/>
      <c r="C11" s="27"/>
      <c r="D11" s="27"/>
      <c r="E11" s="27"/>
      <c r="F11" s="28">
        <f>SUM(C11:E11)</f>
        <v>0</v>
      </c>
    </row>
    <row r="12" spans="1:6" x14ac:dyDescent="0.3">
      <c r="A12" s="29" t="s">
        <v>1</v>
      </c>
      <c r="B12" s="26"/>
      <c r="C12" s="27"/>
      <c r="D12" s="27"/>
      <c r="E12" s="27"/>
      <c r="F12" s="28"/>
    </row>
    <row r="13" spans="1:6" x14ac:dyDescent="0.3">
      <c r="A13" s="25" t="s">
        <v>54</v>
      </c>
      <c r="B13" s="26"/>
      <c r="C13" s="27"/>
      <c r="D13" s="27"/>
      <c r="E13" s="27"/>
      <c r="F13" s="28">
        <f>SUM(C13:E13)</f>
        <v>0</v>
      </c>
    </row>
    <row r="14" spans="1:6" x14ac:dyDescent="0.3">
      <c r="A14" s="25" t="s">
        <v>55</v>
      </c>
      <c r="B14" s="26"/>
      <c r="C14" s="27"/>
      <c r="D14" s="27"/>
      <c r="E14" s="27"/>
      <c r="F14" s="28">
        <f>SUM(C14:E14)</f>
        <v>0</v>
      </c>
    </row>
    <row r="15" spans="1:6" x14ac:dyDescent="0.3">
      <c r="A15" s="25" t="s">
        <v>56</v>
      </c>
      <c r="B15" s="26"/>
      <c r="C15" s="27"/>
      <c r="D15" s="27"/>
      <c r="E15" s="27"/>
      <c r="F15" s="28">
        <f>SUM(C15:E15)</f>
        <v>0</v>
      </c>
    </row>
    <row r="16" spans="1:6" x14ac:dyDescent="0.3">
      <c r="A16" s="30" t="s">
        <v>57</v>
      </c>
      <c r="B16" s="26"/>
      <c r="C16" s="27"/>
      <c r="D16" s="27"/>
      <c r="E16" s="27"/>
      <c r="F16" s="28"/>
    </row>
    <row r="17" spans="1:6" x14ac:dyDescent="0.3">
      <c r="A17" s="25" t="s">
        <v>3</v>
      </c>
      <c r="B17" s="26"/>
      <c r="C17" s="27"/>
      <c r="D17" s="27"/>
      <c r="E17" s="27"/>
      <c r="F17" s="28">
        <f>SUM(C17:E17)</f>
        <v>0</v>
      </c>
    </row>
    <row r="18" spans="1:6" x14ac:dyDescent="0.3">
      <c r="A18" s="25" t="s">
        <v>59</v>
      </c>
      <c r="B18" s="26"/>
      <c r="C18" s="27"/>
      <c r="D18" s="27"/>
      <c r="E18" s="27"/>
      <c r="F18" s="28">
        <f>SUM(C18:E18)</f>
        <v>0</v>
      </c>
    </row>
    <row r="19" spans="1:6" x14ac:dyDescent="0.3">
      <c r="A19" s="25" t="s">
        <v>58</v>
      </c>
      <c r="B19" s="26"/>
      <c r="C19" s="27"/>
      <c r="D19" s="27"/>
      <c r="E19" s="27"/>
      <c r="F19" s="28">
        <f>SUM(C19:E19)</f>
        <v>0</v>
      </c>
    </row>
    <row r="20" spans="1:6" x14ac:dyDescent="0.3">
      <c r="A20" s="31" t="s">
        <v>34</v>
      </c>
      <c r="B20" s="26"/>
      <c r="C20" s="27"/>
      <c r="D20" s="27"/>
      <c r="E20" s="27"/>
      <c r="F20" s="28">
        <f>SUM(C20:E20)</f>
        <v>0</v>
      </c>
    </row>
    <row r="21" spans="1:6" x14ac:dyDescent="0.3">
      <c r="A21" s="31" t="s">
        <v>35</v>
      </c>
      <c r="B21" s="26"/>
      <c r="C21" s="27"/>
      <c r="D21" s="27"/>
      <c r="E21" s="27"/>
      <c r="F21" s="28">
        <f>SUM(C21:E21)</f>
        <v>0</v>
      </c>
    </row>
    <row r="22" spans="1:6" x14ac:dyDescent="0.3">
      <c r="A22" s="25" t="s">
        <v>4</v>
      </c>
      <c r="B22" s="26"/>
      <c r="C22" s="27"/>
      <c r="D22" s="27"/>
      <c r="E22" s="27"/>
      <c r="F22" s="28"/>
    </row>
    <row r="23" spans="1:6" x14ac:dyDescent="0.3">
      <c r="A23" s="32" t="s">
        <v>34</v>
      </c>
      <c r="B23" s="33"/>
      <c r="C23" s="27"/>
      <c r="D23" s="27"/>
      <c r="E23" s="27"/>
      <c r="F23" s="28">
        <f>SUM(C23:E23)</f>
        <v>0</v>
      </c>
    </row>
    <row r="24" spans="1:6" x14ac:dyDescent="0.3">
      <c r="A24" s="34" t="s">
        <v>35</v>
      </c>
      <c r="B24" s="35"/>
      <c r="C24" s="36"/>
      <c r="D24" s="36"/>
      <c r="E24" s="36"/>
      <c r="F24" s="37">
        <f>SUM(C24:E24)</f>
        <v>0</v>
      </c>
    </row>
    <row r="25" spans="1:6" ht="14.5" thickBot="1" x14ac:dyDescent="0.35">
      <c r="A25" s="38" t="s">
        <v>5</v>
      </c>
      <c r="B25" s="39"/>
      <c r="C25" s="40">
        <f t="shared" ref="C25:E25" si="0">SUM(C7:C24)</f>
        <v>0</v>
      </c>
      <c r="D25" s="40">
        <f t="shared" si="0"/>
        <v>0</v>
      </c>
      <c r="E25" s="40">
        <f t="shared" si="0"/>
        <v>0</v>
      </c>
      <c r="F25" s="41">
        <f>SUM(B25:E25)</f>
        <v>0</v>
      </c>
    </row>
    <row r="26" spans="1:6" ht="10.5" customHeight="1" thickBot="1" x14ac:dyDescent="0.35">
      <c r="A26" s="42"/>
      <c r="B26" s="43"/>
      <c r="C26" s="44"/>
      <c r="D26" s="44"/>
      <c r="E26" s="44"/>
      <c r="F26" s="45"/>
    </row>
    <row r="27" spans="1:6" s="20" customFormat="1" ht="20.149999999999999" customHeight="1" thickBot="1" x14ac:dyDescent="0.4">
      <c r="A27" s="103" t="s">
        <v>60</v>
      </c>
      <c r="B27" s="100"/>
      <c r="C27" s="101"/>
      <c r="D27" s="101"/>
      <c r="E27" s="101"/>
      <c r="F27" s="102"/>
    </row>
    <row r="28" spans="1:6" x14ac:dyDescent="0.3">
      <c r="A28" s="46" t="s">
        <v>67</v>
      </c>
      <c r="B28" s="47"/>
      <c r="C28" s="23"/>
      <c r="D28" s="23"/>
      <c r="E28" s="23"/>
      <c r="F28" s="24"/>
    </row>
    <row r="29" spans="1:6" x14ac:dyDescent="0.3">
      <c r="A29" s="31" t="s">
        <v>37</v>
      </c>
      <c r="B29" s="48"/>
      <c r="C29" s="27">
        <f>C9*$B$29</f>
        <v>0</v>
      </c>
      <c r="D29" s="27">
        <f>D9*($B$29+1%)</f>
        <v>0</v>
      </c>
      <c r="E29" s="27">
        <f>E9*($B$29+2%)</f>
        <v>0</v>
      </c>
      <c r="F29" s="28">
        <f>SUM(C29:E29)</f>
        <v>0</v>
      </c>
    </row>
    <row r="30" spans="1:6" x14ac:dyDescent="0.3">
      <c r="A30" s="31" t="s">
        <v>1</v>
      </c>
      <c r="B30" s="26"/>
      <c r="C30" s="27">
        <f>C13*$B$30</f>
        <v>0</v>
      </c>
      <c r="D30" s="27">
        <f>D13*($B$30+1%)</f>
        <v>0</v>
      </c>
      <c r="E30" s="27">
        <f>E13*($B$30+2%)</f>
        <v>0</v>
      </c>
      <c r="F30" s="28">
        <f>SUM(C30:E30)</f>
        <v>0</v>
      </c>
    </row>
    <row r="31" spans="1:6" x14ac:dyDescent="0.3">
      <c r="A31" s="49" t="s">
        <v>61</v>
      </c>
      <c r="B31" s="50">
        <v>0.36599999999999999</v>
      </c>
      <c r="C31" s="27">
        <f>$B$31*(C17+C18)</f>
        <v>0</v>
      </c>
      <c r="D31" s="27">
        <f>($B$31+1%)*(D17+D18)</f>
        <v>0</v>
      </c>
      <c r="E31" s="27">
        <f>($B$31+2%)*(E17+E18)</f>
        <v>0</v>
      </c>
      <c r="F31" s="28"/>
    </row>
    <row r="32" spans="1:6" x14ac:dyDescent="0.3">
      <c r="A32" s="29" t="s">
        <v>6</v>
      </c>
      <c r="B32" s="50">
        <v>9.0999999999999998E-2</v>
      </c>
      <c r="C32" s="27">
        <f>(C10+C11+C14+C15)*$B$32</f>
        <v>0</v>
      </c>
      <c r="D32" s="27">
        <f>(D10+D14)*($B$32+1%)</f>
        <v>0</v>
      </c>
      <c r="E32" s="27">
        <f>(E10+E14)*($B$32+2%)</f>
        <v>0</v>
      </c>
      <c r="F32" s="28">
        <f>SUM(C32:E32)</f>
        <v>0</v>
      </c>
    </row>
    <row r="33" spans="1:6" x14ac:dyDescent="0.3">
      <c r="A33" s="51" t="s">
        <v>7</v>
      </c>
      <c r="B33" s="52">
        <v>9.0999999999999998E-2</v>
      </c>
      <c r="C33" s="36">
        <f>(C20+C21+C23+C24)*$B$33</f>
        <v>0</v>
      </c>
      <c r="D33" s="53">
        <f>(D20+D21+D23+D24)*($B$33+1%)</f>
        <v>0</v>
      </c>
      <c r="E33" s="54">
        <f>(E20+E21+E23+E24)*($B$33+2%)</f>
        <v>0</v>
      </c>
      <c r="F33" s="37">
        <f>SUM(C33:E33)</f>
        <v>0</v>
      </c>
    </row>
    <row r="34" spans="1:6" x14ac:dyDescent="0.3">
      <c r="A34" s="55" t="s">
        <v>8</v>
      </c>
      <c r="B34" s="56"/>
      <c r="C34" s="57">
        <f>SUM(C29:C33)</f>
        <v>0</v>
      </c>
      <c r="D34" s="57">
        <f t="shared" ref="D34:E34" si="1">SUM(D29:D33)</f>
        <v>0</v>
      </c>
      <c r="E34" s="57">
        <f t="shared" si="1"/>
        <v>0</v>
      </c>
      <c r="F34" s="58">
        <f>SUM(C34:E34)</f>
        <v>0</v>
      </c>
    </row>
    <row r="35" spans="1:6" ht="14.5" thickBot="1" x14ac:dyDescent="0.35">
      <c r="A35" s="38" t="s">
        <v>9</v>
      </c>
      <c r="B35" s="39"/>
      <c r="C35" s="40">
        <f>C34+C25</f>
        <v>0</v>
      </c>
      <c r="D35" s="59">
        <f t="shared" ref="D35:E35" si="2">D34+D25</f>
        <v>0</v>
      </c>
      <c r="E35" s="40">
        <f t="shared" si="2"/>
        <v>0</v>
      </c>
      <c r="F35" s="41">
        <f>SUM(C35:E35)</f>
        <v>0</v>
      </c>
    </row>
    <row r="36" spans="1:6" ht="10.5" customHeight="1" thickBot="1" x14ac:dyDescent="0.35">
      <c r="A36" s="42"/>
      <c r="B36" s="43"/>
      <c r="C36" s="44"/>
      <c r="D36" s="44"/>
      <c r="E36" s="44"/>
      <c r="F36" s="45"/>
    </row>
    <row r="37" spans="1:6" s="20" customFormat="1" ht="20.149999999999999" customHeight="1" thickBot="1" x14ac:dyDescent="0.4">
      <c r="A37" s="99" t="s">
        <v>10</v>
      </c>
      <c r="B37" s="100"/>
      <c r="C37" s="101"/>
      <c r="D37" s="101"/>
      <c r="E37" s="101"/>
      <c r="F37" s="102"/>
    </row>
    <row r="38" spans="1:6" x14ac:dyDescent="0.3">
      <c r="A38" s="21" t="s">
        <v>11</v>
      </c>
      <c r="B38" s="22"/>
      <c r="C38" s="23"/>
      <c r="D38" s="23"/>
      <c r="E38" s="23"/>
      <c r="F38" s="24"/>
    </row>
    <row r="39" spans="1:6" x14ac:dyDescent="0.3">
      <c r="A39" s="51" t="s">
        <v>12</v>
      </c>
      <c r="B39" s="35"/>
      <c r="C39" s="36"/>
      <c r="D39" s="36"/>
      <c r="E39" s="36"/>
      <c r="F39" s="60"/>
    </row>
    <row r="40" spans="1:6" ht="14.5" thickBot="1" x14ac:dyDescent="0.35">
      <c r="A40" s="38" t="s">
        <v>13</v>
      </c>
      <c r="B40" s="61"/>
      <c r="C40" s="59">
        <f>SUM(C38:C39)</f>
        <v>0</v>
      </c>
      <c r="D40" s="40">
        <f t="shared" ref="D40:E40" si="3">SUM(D38:D39)</f>
        <v>0</v>
      </c>
      <c r="E40" s="40">
        <f t="shared" si="3"/>
        <v>0</v>
      </c>
      <c r="F40" s="41">
        <f>SUM(C40:E40)</f>
        <v>0</v>
      </c>
    </row>
    <row r="41" spans="1:6" ht="10.5" customHeight="1" thickBot="1" x14ac:dyDescent="0.35">
      <c r="A41" s="62"/>
      <c r="B41" s="63"/>
      <c r="C41" s="64"/>
      <c r="D41" s="64"/>
      <c r="E41" s="64"/>
      <c r="F41" s="65"/>
    </row>
    <row r="42" spans="1:6" s="20" customFormat="1" ht="20.149999999999999" customHeight="1" thickBot="1" x14ac:dyDescent="0.4">
      <c r="A42" s="99" t="s">
        <v>14</v>
      </c>
      <c r="B42" s="100"/>
      <c r="C42" s="101"/>
      <c r="D42" s="101"/>
      <c r="E42" s="101"/>
      <c r="F42" s="102"/>
    </row>
    <row r="43" spans="1:6" x14ac:dyDescent="0.3">
      <c r="A43" s="21" t="s">
        <v>15</v>
      </c>
      <c r="B43" s="22"/>
      <c r="C43" s="23"/>
      <c r="D43" s="23"/>
      <c r="E43" s="23"/>
      <c r="F43" s="24"/>
    </row>
    <row r="44" spans="1:6" x14ac:dyDescent="0.3">
      <c r="A44" s="29" t="s">
        <v>16</v>
      </c>
      <c r="B44" s="26"/>
      <c r="C44" s="27"/>
      <c r="D44" s="27"/>
      <c r="E44" s="27"/>
      <c r="F44" s="28"/>
    </row>
    <row r="45" spans="1:6" x14ac:dyDescent="0.3">
      <c r="A45" s="29" t="s">
        <v>10</v>
      </c>
      <c r="B45" s="26"/>
      <c r="C45" s="27"/>
      <c r="D45" s="27"/>
      <c r="E45" s="27"/>
      <c r="F45" s="28"/>
    </row>
    <row r="46" spans="1:6" x14ac:dyDescent="0.3">
      <c r="A46" s="29" t="s">
        <v>2</v>
      </c>
      <c r="B46" s="26"/>
      <c r="C46" s="27"/>
      <c r="D46" s="27"/>
      <c r="E46" s="27"/>
      <c r="F46" s="28"/>
    </row>
    <row r="47" spans="1:6" x14ac:dyDescent="0.3">
      <c r="A47" s="51" t="s">
        <v>24</v>
      </c>
      <c r="B47" s="35"/>
      <c r="C47" s="36"/>
      <c r="D47" s="36"/>
      <c r="E47" s="36"/>
      <c r="F47" s="66"/>
    </row>
    <row r="48" spans="1:6" ht="14.5" thickBot="1" x14ac:dyDescent="0.35">
      <c r="A48" s="38" t="s">
        <v>17</v>
      </c>
      <c r="B48" s="61"/>
      <c r="C48" s="59">
        <f>SUM(C43:C47)</f>
        <v>0</v>
      </c>
      <c r="D48" s="40">
        <f t="shared" ref="D48:E48" si="4">SUM(D43:D47)</f>
        <v>0</v>
      </c>
      <c r="E48" s="40">
        <f t="shared" si="4"/>
        <v>0</v>
      </c>
      <c r="F48" s="67">
        <f>SUM(C48:E48)</f>
        <v>0</v>
      </c>
    </row>
    <row r="49" spans="1:6" ht="10.5" customHeight="1" thickBot="1" x14ac:dyDescent="0.35">
      <c r="A49" s="42"/>
      <c r="B49" s="43"/>
      <c r="C49" s="44"/>
      <c r="D49" s="44"/>
      <c r="E49" s="44"/>
      <c r="F49" s="45"/>
    </row>
    <row r="50" spans="1:6" ht="14.5" thickBot="1" x14ac:dyDescent="0.35">
      <c r="A50" s="104" t="s">
        <v>18</v>
      </c>
      <c r="B50" s="105"/>
      <c r="C50" s="106"/>
      <c r="D50" s="106"/>
      <c r="E50" s="106"/>
      <c r="F50" s="107"/>
    </row>
    <row r="51" spans="1:6" ht="14.5" thickBot="1" x14ac:dyDescent="0.35">
      <c r="A51" s="68" t="s">
        <v>19</v>
      </c>
      <c r="B51" s="69"/>
      <c r="C51" s="70">
        <f>C50</f>
        <v>0</v>
      </c>
      <c r="D51" s="70">
        <f t="shared" ref="D51:E51" si="5">D50</f>
        <v>0</v>
      </c>
      <c r="E51" s="70">
        <f t="shared" si="5"/>
        <v>0</v>
      </c>
      <c r="F51" s="67">
        <f>SUM(C51:E51)</f>
        <v>0</v>
      </c>
    </row>
    <row r="52" spans="1:6" ht="10.5" customHeight="1" thickBot="1" x14ac:dyDescent="0.35">
      <c r="A52" s="42"/>
      <c r="B52" s="43"/>
      <c r="C52" s="44"/>
      <c r="D52" s="44"/>
      <c r="E52" s="44"/>
      <c r="F52" s="45"/>
    </row>
    <row r="53" spans="1:6" s="20" customFormat="1" ht="20.149999999999999" customHeight="1" thickBot="1" x14ac:dyDescent="0.4">
      <c r="A53" s="99" t="s">
        <v>20</v>
      </c>
      <c r="B53" s="100"/>
      <c r="C53" s="101"/>
      <c r="D53" s="101"/>
      <c r="E53" s="101"/>
      <c r="F53" s="102"/>
    </row>
    <row r="54" spans="1:6" x14ac:dyDescent="0.3">
      <c r="A54" s="21" t="s">
        <v>21</v>
      </c>
      <c r="B54" s="22"/>
      <c r="C54" s="23"/>
      <c r="D54" s="23"/>
      <c r="E54" s="23"/>
      <c r="F54" s="24"/>
    </row>
    <row r="55" spans="1:6" x14ac:dyDescent="0.3">
      <c r="A55" s="31" t="s">
        <v>50</v>
      </c>
      <c r="B55" s="26"/>
      <c r="C55" s="27"/>
      <c r="D55" s="27"/>
      <c r="E55" s="27"/>
      <c r="F55" s="28"/>
    </row>
    <row r="56" spans="1:6" x14ac:dyDescent="0.3">
      <c r="A56" s="29" t="s">
        <v>22</v>
      </c>
      <c r="B56" s="26"/>
      <c r="C56" s="27"/>
      <c r="D56" s="27"/>
      <c r="E56" s="27"/>
      <c r="F56" s="28"/>
    </row>
    <row r="57" spans="1:6" x14ac:dyDescent="0.3">
      <c r="A57" s="29" t="s">
        <v>23</v>
      </c>
      <c r="B57" s="26"/>
      <c r="C57" s="27"/>
      <c r="D57" s="27"/>
      <c r="E57" s="27"/>
      <c r="F57" s="28"/>
    </row>
    <row r="58" spans="1:6" x14ac:dyDescent="0.3">
      <c r="A58" s="29" t="s">
        <v>63</v>
      </c>
      <c r="B58" s="26"/>
      <c r="C58" s="27"/>
      <c r="D58" s="27"/>
      <c r="E58" s="27"/>
      <c r="F58" s="28"/>
    </row>
    <row r="59" spans="1:6" x14ac:dyDescent="0.3">
      <c r="A59" s="51" t="s">
        <v>2</v>
      </c>
      <c r="B59" s="35"/>
      <c r="C59" s="36"/>
      <c r="D59" s="36"/>
      <c r="E59" s="36"/>
      <c r="F59" s="37"/>
    </row>
    <row r="60" spans="1:6" ht="14.5" thickBot="1" x14ac:dyDescent="0.35">
      <c r="A60" s="38" t="s">
        <v>25</v>
      </c>
      <c r="B60" s="39"/>
      <c r="C60" s="40">
        <f>SUM(C54:C59)</f>
        <v>0</v>
      </c>
      <c r="D60" s="40">
        <f>SUM(D54:D59)</f>
        <v>0</v>
      </c>
      <c r="E60" s="40">
        <f>SUM(E54:E59)</f>
        <v>0</v>
      </c>
      <c r="F60" s="41">
        <f>SUM(C60:E60)</f>
        <v>0</v>
      </c>
    </row>
    <row r="61" spans="1:6" ht="10.5" customHeight="1" x14ac:dyDescent="0.3">
      <c r="A61" s="71"/>
      <c r="B61" s="72"/>
      <c r="C61" s="73"/>
      <c r="D61" s="73"/>
      <c r="E61" s="73"/>
      <c r="F61" s="73"/>
    </row>
    <row r="62" spans="1:6" x14ac:dyDescent="0.3">
      <c r="A62" s="74" t="s">
        <v>26</v>
      </c>
      <c r="B62" s="75"/>
      <c r="C62" s="76">
        <f>C60+C51+C48+C40+C35</f>
        <v>0</v>
      </c>
      <c r="D62" s="76">
        <f>D60+D51+D48+D40+D35</f>
        <v>0</v>
      </c>
      <c r="E62" s="76">
        <f>E60+E51+E48+E40+E35</f>
        <v>0</v>
      </c>
      <c r="F62" s="77">
        <f>SUM(C62:E62)</f>
        <v>0</v>
      </c>
    </row>
    <row r="63" spans="1:6" x14ac:dyDescent="0.3">
      <c r="A63" s="78" t="s">
        <v>27</v>
      </c>
      <c r="B63" s="79"/>
      <c r="C63" s="27">
        <f>C62-C51-C48-C58</f>
        <v>0</v>
      </c>
      <c r="D63" s="27">
        <f>D62-D51-D48-D58</f>
        <v>0</v>
      </c>
      <c r="E63" s="27">
        <f>E62-E51-E48-E58</f>
        <v>0</v>
      </c>
      <c r="F63" s="80">
        <v>0</v>
      </c>
    </row>
    <row r="64" spans="1:6" x14ac:dyDescent="0.3">
      <c r="A64" s="78" t="s">
        <v>28</v>
      </c>
      <c r="B64" s="81">
        <f>B69</f>
        <v>0.44500000000000001</v>
      </c>
      <c r="C64" s="27">
        <f>C63*$B$64</f>
        <v>0</v>
      </c>
      <c r="D64" s="27">
        <f>D63*$B$64</f>
        <v>0</v>
      </c>
      <c r="E64" s="27">
        <f>E63*$B$64</f>
        <v>0</v>
      </c>
      <c r="F64" s="80">
        <f>SUM(C64:E64)</f>
        <v>0</v>
      </c>
    </row>
    <row r="65" spans="1:6" ht="14.5" thickBot="1" x14ac:dyDescent="0.35">
      <c r="A65" s="82" t="s">
        <v>29</v>
      </c>
      <c r="B65" s="83"/>
      <c r="C65" s="84">
        <f>C64+C62</f>
        <v>0</v>
      </c>
      <c r="D65" s="84">
        <f t="shared" ref="D65" si="6">D64+D62</f>
        <v>0</v>
      </c>
      <c r="E65" s="84">
        <f>E64+E62</f>
        <v>0</v>
      </c>
      <c r="F65" s="85">
        <f>SUM(C65:E65)</f>
        <v>0</v>
      </c>
    </row>
    <row r="66" spans="1:6" ht="5.25" customHeight="1" x14ac:dyDescent="0.3">
      <c r="A66" s="86"/>
      <c r="B66" s="43"/>
      <c r="C66" s="44"/>
      <c r="D66" s="44"/>
      <c r="E66" s="44"/>
      <c r="F66" s="44"/>
    </row>
    <row r="67" spans="1:6" ht="38.25" customHeight="1" thickBot="1" x14ac:dyDescent="0.35">
      <c r="A67" s="87" t="s">
        <v>66</v>
      </c>
      <c r="B67" s="87"/>
      <c r="C67" s="87"/>
      <c r="D67" s="87"/>
      <c r="E67" s="87"/>
      <c r="F67" s="87"/>
    </row>
    <row r="68" spans="1:6" s="20" customFormat="1" ht="25" customHeight="1" x14ac:dyDescent="0.35">
      <c r="A68" s="108" t="s">
        <v>38</v>
      </c>
      <c r="B68" s="109"/>
      <c r="C68" s="88"/>
      <c r="D68" s="88"/>
    </row>
    <row r="69" spans="1:6" s="20" customFormat="1" ht="25" customHeight="1" x14ac:dyDescent="0.35">
      <c r="A69" s="110" t="s">
        <v>30</v>
      </c>
      <c r="B69" s="111">
        <v>0.44500000000000001</v>
      </c>
      <c r="C69" s="89"/>
      <c r="D69" s="90"/>
    </row>
    <row r="70" spans="1:6" s="20" customFormat="1" ht="25" customHeight="1" x14ac:dyDescent="0.35">
      <c r="A70" s="110" t="s">
        <v>31</v>
      </c>
      <c r="B70" s="111">
        <v>0.55200000000000005</v>
      </c>
      <c r="C70" s="89"/>
      <c r="D70" s="90"/>
    </row>
    <row r="71" spans="1:6" s="20" customFormat="1" ht="25" customHeight="1" x14ac:dyDescent="0.35">
      <c r="A71" s="110" t="s">
        <v>32</v>
      </c>
      <c r="B71" s="111">
        <v>0.44600000000000001</v>
      </c>
      <c r="C71" s="89"/>
      <c r="D71" s="90"/>
    </row>
    <row r="72" spans="1:6" s="20" customFormat="1" ht="25" customHeight="1" thickBot="1" x14ac:dyDescent="0.4">
      <c r="A72" s="112" t="s">
        <v>33</v>
      </c>
      <c r="B72" s="113">
        <v>0.26</v>
      </c>
      <c r="C72" s="89"/>
      <c r="D72" s="89"/>
    </row>
    <row r="73" spans="1:6" ht="25" customHeight="1" x14ac:dyDescent="0.3">
      <c r="A73" s="91" t="s">
        <v>64</v>
      </c>
      <c r="B73" s="92"/>
      <c r="E73" s="90"/>
      <c r="F73" s="90"/>
    </row>
    <row r="74" spans="1:6" ht="25" customHeight="1" x14ac:dyDescent="0.3">
      <c r="A74" s="94" t="s">
        <v>47</v>
      </c>
      <c r="B74" s="94"/>
      <c r="E74" s="90"/>
      <c r="F74" s="90"/>
    </row>
    <row r="75" spans="1:6" ht="36.75" customHeight="1" thickBot="1" x14ac:dyDescent="0.35">
      <c r="A75" s="91" t="s">
        <v>48</v>
      </c>
      <c r="B75" s="92"/>
      <c r="E75" s="90"/>
      <c r="F75" s="90"/>
    </row>
    <row r="76" spans="1:6" s="20" customFormat="1" ht="25" customHeight="1" x14ac:dyDescent="0.35">
      <c r="A76" s="108" t="s">
        <v>40</v>
      </c>
      <c r="B76" s="114"/>
      <c r="C76" s="114"/>
      <c r="D76" s="109"/>
      <c r="E76" s="89"/>
      <c r="F76" s="89"/>
    </row>
    <row r="77" spans="1:6" s="20" customFormat="1" ht="25" customHeight="1" x14ac:dyDescent="0.35">
      <c r="A77" s="115" t="s">
        <v>41</v>
      </c>
      <c r="B77" s="116" t="s">
        <v>65</v>
      </c>
      <c r="C77" s="116" t="s">
        <v>42</v>
      </c>
      <c r="D77" s="117" t="s">
        <v>43</v>
      </c>
      <c r="E77" s="89"/>
      <c r="F77" s="89"/>
    </row>
    <row r="78" spans="1:6" s="20" customFormat="1" ht="25" customHeight="1" x14ac:dyDescent="0.35">
      <c r="A78" s="118">
        <v>42736</v>
      </c>
      <c r="B78" s="119">
        <v>0.5</v>
      </c>
      <c r="C78" s="119">
        <v>10.5</v>
      </c>
      <c r="D78" s="120">
        <v>10.5</v>
      </c>
      <c r="E78" s="89"/>
      <c r="F78" s="89"/>
    </row>
    <row r="79" spans="1:6" s="20" customFormat="1" ht="25" customHeight="1" x14ac:dyDescent="0.35">
      <c r="A79" s="118">
        <v>42917</v>
      </c>
      <c r="B79" s="119"/>
      <c r="C79" s="119">
        <v>10.5</v>
      </c>
      <c r="D79" s="121">
        <v>12</v>
      </c>
      <c r="E79" s="89"/>
      <c r="F79" s="89"/>
    </row>
    <row r="80" spans="1:6" s="20" customFormat="1" ht="25" customHeight="1" x14ac:dyDescent="0.35">
      <c r="A80" s="118">
        <v>43101</v>
      </c>
      <c r="B80" s="119">
        <v>0.5</v>
      </c>
      <c r="C80" s="119">
        <f>C79+B80</f>
        <v>11</v>
      </c>
      <c r="D80" s="121">
        <v>13.5</v>
      </c>
      <c r="E80" s="89"/>
      <c r="F80" s="89"/>
    </row>
    <row r="81" spans="1:6" s="20" customFormat="1" ht="25" customHeight="1" x14ac:dyDescent="0.35">
      <c r="A81" s="118">
        <v>43466</v>
      </c>
      <c r="B81" s="119">
        <v>1</v>
      </c>
      <c r="C81" s="119">
        <f>C80+B81</f>
        <v>12</v>
      </c>
      <c r="D81" s="120">
        <v>15</v>
      </c>
      <c r="E81" s="89"/>
      <c r="F81" s="89"/>
    </row>
    <row r="82" spans="1:6" s="20" customFormat="1" ht="25" customHeight="1" x14ac:dyDescent="0.35">
      <c r="A82" s="118">
        <v>43831</v>
      </c>
      <c r="B82" s="119">
        <v>1</v>
      </c>
      <c r="C82" s="119">
        <f>C81+B82</f>
        <v>13</v>
      </c>
      <c r="D82" s="121">
        <v>15.75</v>
      </c>
      <c r="E82" s="89" t="s">
        <v>49</v>
      </c>
      <c r="F82" s="89"/>
    </row>
    <row r="83" spans="1:6" s="20" customFormat="1" ht="25" customHeight="1" x14ac:dyDescent="0.35">
      <c r="A83" s="118">
        <v>44197</v>
      </c>
      <c r="B83" s="119">
        <v>1</v>
      </c>
      <c r="C83" s="119">
        <f>C82+B83</f>
        <v>14</v>
      </c>
      <c r="D83" s="121">
        <f>D82*1.05</f>
        <v>16.54</v>
      </c>
      <c r="E83" s="89" t="s">
        <v>49</v>
      </c>
      <c r="F83" s="89"/>
    </row>
    <row r="84" spans="1:6" s="20" customFormat="1" ht="25" customHeight="1" x14ac:dyDescent="0.35">
      <c r="A84" s="118">
        <v>44562</v>
      </c>
      <c r="B84" s="119">
        <v>1</v>
      </c>
      <c r="C84" s="119">
        <f>C83+B84</f>
        <v>15</v>
      </c>
      <c r="D84" s="121">
        <v>17.37</v>
      </c>
      <c r="E84" s="89" t="s">
        <v>49</v>
      </c>
      <c r="F84" s="89"/>
    </row>
    <row r="85" spans="1:6" s="20" customFormat="1" ht="25" customHeight="1" thickBot="1" x14ac:dyDescent="0.4">
      <c r="A85" s="122">
        <v>44927</v>
      </c>
      <c r="B85" s="123" t="s">
        <v>44</v>
      </c>
      <c r="C85" s="124"/>
      <c r="D85" s="125"/>
      <c r="E85" s="89"/>
      <c r="F85" s="89"/>
    </row>
    <row r="86" spans="1:6" ht="25" customHeight="1" x14ac:dyDescent="0.3">
      <c r="A86" s="95" t="s">
        <v>45</v>
      </c>
      <c r="B86" s="96"/>
      <c r="C86" s="96"/>
      <c r="D86" s="96"/>
    </row>
    <row r="87" spans="1:6" ht="28" x14ac:dyDescent="0.3">
      <c r="A87" s="97" t="s">
        <v>46</v>
      </c>
      <c r="B87" s="98"/>
      <c r="C87" s="98"/>
      <c r="D87" s="98"/>
    </row>
  </sheetData>
  <mergeCells count="6">
    <mergeCell ref="A74:B74"/>
    <mergeCell ref="A76:D76"/>
    <mergeCell ref="A68:B68"/>
    <mergeCell ref="A2:F2"/>
    <mergeCell ref="A1:F1"/>
    <mergeCell ref="A67:F67"/>
  </mergeCells>
  <pageMargins left="0.25" right="0.25" top="0.5" bottom="0.5" header="0.3" footer="0.3"/>
  <pageSetup scale="62" fitToHeight="0" orientation="portrait" r:id="rId1"/>
  <rowBreaks count="1" manualBreakCount="1">
    <brk id="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mvaccaro</dc:creator>
  <cp:lastModifiedBy>Nest9</cp:lastModifiedBy>
  <cp:lastPrinted>2021-12-01T15:16:38Z</cp:lastPrinted>
  <dcterms:created xsi:type="dcterms:W3CDTF">2014-09-23T22:14:12Z</dcterms:created>
  <dcterms:modified xsi:type="dcterms:W3CDTF">2021-12-01T15:17:50Z</dcterms:modified>
</cp:coreProperties>
</file>